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itarch\Desktop\"/>
    </mc:Choice>
  </mc:AlternateContent>
  <bookViews>
    <workbookView xWindow="0" yWindow="0" windowWidth="28800" windowHeight="120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I24" i="1"/>
  <c r="E25" i="1" l="1"/>
  <c r="B42" i="1" l="1"/>
  <c r="G27" i="1"/>
  <c r="H27" i="1" s="1"/>
  <c r="G28" i="1"/>
  <c r="H28" i="1" s="1"/>
  <c r="G29" i="1"/>
  <c r="H29" i="1" s="1"/>
  <c r="G30" i="1"/>
  <c r="H30" i="1" s="1"/>
  <c r="G31" i="1"/>
  <c r="H31" i="1" s="1"/>
  <c r="G26" i="1"/>
  <c r="H26" i="1" l="1"/>
  <c r="G25" i="1"/>
  <c r="H25" i="1" s="1"/>
</calcChain>
</file>

<file path=xl/sharedStrings.xml><?xml version="1.0" encoding="utf-8"?>
<sst xmlns="http://schemas.openxmlformats.org/spreadsheetml/2006/main" count="65" uniqueCount="52">
  <si>
    <t>initial [X]</t>
  </si>
  <si>
    <t>final [X]</t>
  </si>
  <si>
    <t>H2OmQ</t>
  </si>
  <si>
    <t>5X green GoTaq Flexi Buffer</t>
  </si>
  <si>
    <t>MgCl2 solution 25mM</t>
  </si>
  <si>
    <t>Primer rev 10µM</t>
  </si>
  <si>
    <t>Primer for 10µM</t>
  </si>
  <si>
    <t>Gotaq G2 Flexi DNA polymerase 5U/µL</t>
  </si>
  <si>
    <t>Mix calculation</t>
  </si>
  <si>
    <t>95°C</t>
  </si>
  <si>
    <t>5min</t>
  </si>
  <si>
    <t>30sec</t>
  </si>
  <si>
    <t>72°C</t>
  </si>
  <si>
    <t>10°C</t>
  </si>
  <si>
    <t>forever</t>
  </si>
  <si>
    <t>x30</t>
  </si>
  <si>
    <t>-</t>
  </si>
  <si>
    <t>X</t>
  </si>
  <si>
    <t>mM</t>
  </si>
  <si>
    <t>µM</t>
  </si>
  <si>
    <t>µL</t>
  </si>
  <si>
    <t>U/µL</t>
  </si>
  <si>
    <t>qsp</t>
  </si>
  <si>
    <t>dNTPs 10mM total (or 2,5mM each)</t>
  </si>
  <si>
    <t>Volume for 1 reaction (µL)</t>
  </si>
  <si>
    <t>Final volume of reaction (µL)</t>
  </si>
  <si>
    <t>bp</t>
  </si>
  <si>
    <t>amplicon length</t>
  </si>
  <si>
    <t>°C</t>
  </si>
  <si>
    <t>Tm*</t>
  </si>
  <si>
    <t>Number of reactions*</t>
  </si>
  <si>
    <t>* including positiv, negativ control and margin.</t>
  </si>
  <si>
    <t>* Tm is indicated on Sigmasheet at receipt of primer.</t>
  </si>
  <si>
    <t>Spead of elongation</t>
  </si>
  <si>
    <t>sec/kb</t>
  </si>
  <si>
    <t>reactions (µL)</t>
  </si>
  <si>
    <t>Volume for</t>
  </si>
  <si>
    <t>Cycle calculation</t>
  </si>
  <si>
    <t xml:space="preserve">contain </t>
  </si>
  <si>
    <t>GoTaq G2 flexi DNA polymerase 5U/µL</t>
  </si>
  <si>
    <t>5X Green Gotaq flexi buffer</t>
  </si>
  <si>
    <t>MgCl2 25mM</t>
  </si>
  <si>
    <t>dNTPS 10mM total (or 2,5MM each)</t>
  </si>
  <si>
    <t>H20mQ</t>
  </si>
  <si>
    <t>Primers for and rev 10µM</t>
  </si>
  <si>
    <t>Reagents</t>
  </si>
  <si>
    <r>
      <rPr>
        <i/>
        <sz val="11"/>
        <color theme="1"/>
        <rFont val="Calibri"/>
        <family val="2"/>
        <scheme val="minor"/>
      </rPr>
      <t>E.coli</t>
    </r>
    <r>
      <rPr>
        <sz val="11"/>
        <color theme="1"/>
        <rFont val="Calibri"/>
        <family val="2"/>
        <scheme val="minor"/>
      </rPr>
      <t xml:space="preserve"> or </t>
    </r>
    <r>
      <rPr>
        <i/>
        <sz val="11"/>
        <color theme="1"/>
        <rFont val="Calibri"/>
        <family val="2"/>
        <scheme val="minor"/>
      </rPr>
      <t>Agrobactérium tumefasciens</t>
    </r>
    <r>
      <rPr>
        <sz val="11"/>
        <color theme="1"/>
        <rFont val="Calibri"/>
        <family val="2"/>
        <scheme val="minor"/>
      </rPr>
      <t xml:space="preserve"> colony</t>
    </r>
  </si>
  <si>
    <t>Reagents to be supplied by the user</t>
  </si>
  <si>
    <t>Spreadsheet for colony PCR with GoTaq G2 flexi DNA polymerase (Promega)</t>
  </si>
  <si>
    <t>Automated spreadsheet &gt; Only fill the 4 red framed boxes !</t>
  </si>
  <si>
    <t>Feuille de calcul automatisée &gt; Remplir uniquement les 4 cases encadrées en rouge !</t>
  </si>
  <si>
    <t>Kit "GoTaq G2 flexi DNA polymerase", Promega, ref M7805, available in BM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</si>
</sst>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0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5" xfId="0" applyFill="1" applyBorder="1" applyAlignment="1"/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center"/>
    </xf>
    <xf numFmtId="1" fontId="0" fillId="0" borderId="0" xfId="0" applyNumberFormat="1" applyBorder="1"/>
    <xf numFmtId="0" fontId="0" fillId="5" borderId="0" xfId="0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0" fillId="5" borderId="9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/>
    </xf>
    <xf numFmtId="1" fontId="0" fillId="5" borderId="14" xfId="0" applyNumberFormat="1" applyFill="1" applyBorder="1" applyAlignment="1">
      <alignment horizont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0" fillId="0" borderId="16" xfId="0" applyBorder="1" applyProtection="1">
      <protection locked="0"/>
    </xf>
    <xf numFmtId="0" fontId="0" fillId="0" borderId="4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selection activeCell="C44" sqref="C44:D44"/>
    </sheetView>
  </sheetViews>
  <sheetFormatPr baseColWidth="10" defaultRowHeight="15" x14ac:dyDescent="0.25"/>
  <cols>
    <col min="1" max="1" width="35.140625" bestFit="1" customWidth="1"/>
    <col min="2" max="2" width="6.7109375" customWidth="1"/>
    <col min="3" max="3" width="8.5703125" customWidth="1"/>
    <col min="4" max="4" width="7.140625" customWidth="1"/>
    <col min="5" max="5" width="3.42578125" customWidth="1"/>
    <col min="6" max="6" width="4.140625" customWidth="1"/>
    <col min="7" max="7" width="12.42578125" customWidth="1"/>
    <col min="8" max="8" width="11" customWidth="1"/>
    <col min="9" max="9" width="3" customWidth="1"/>
    <col min="10" max="10" width="13.42578125" customWidth="1"/>
  </cols>
  <sheetData>
    <row r="1" spans="1:10" ht="30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</row>
    <row r="3" spans="1:10" x14ac:dyDescent="0.25">
      <c r="A3" t="s">
        <v>49</v>
      </c>
    </row>
    <row r="4" spans="1:10" x14ac:dyDescent="0.25">
      <c r="A4" t="s">
        <v>50</v>
      </c>
    </row>
    <row r="6" spans="1:10" x14ac:dyDescent="0.25">
      <c r="A6" s="51" t="s">
        <v>45</v>
      </c>
      <c r="B6" s="51"/>
      <c r="C6" s="51"/>
      <c r="D6" s="51"/>
      <c r="E6" s="51"/>
      <c r="F6" s="51"/>
      <c r="G6" s="51"/>
      <c r="H6" s="51"/>
      <c r="I6" s="51"/>
      <c r="J6" s="51"/>
    </row>
    <row r="8" spans="1:10" x14ac:dyDescent="0.25">
      <c r="A8" t="s">
        <v>51</v>
      </c>
    </row>
    <row r="9" spans="1:10" x14ac:dyDescent="0.25">
      <c r="A9" s="27" t="s">
        <v>38</v>
      </c>
      <c r="B9" t="s">
        <v>39</v>
      </c>
    </row>
    <row r="10" spans="1:10" x14ac:dyDescent="0.25">
      <c r="B10" t="s">
        <v>40</v>
      </c>
    </row>
    <row r="11" spans="1:10" x14ac:dyDescent="0.25">
      <c r="B11" t="s">
        <v>41</v>
      </c>
    </row>
    <row r="13" spans="1:10" x14ac:dyDescent="0.25">
      <c r="A13" s="27" t="s">
        <v>47</v>
      </c>
      <c r="B13" t="s">
        <v>42</v>
      </c>
    </row>
    <row r="14" spans="1:10" x14ac:dyDescent="0.25">
      <c r="B14" t="s">
        <v>43</v>
      </c>
    </row>
    <row r="15" spans="1:10" x14ac:dyDescent="0.25">
      <c r="B15" t="s">
        <v>44</v>
      </c>
    </row>
    <row r="16" spans="1:10" x14ac:dyDescent="0.25">
      <c r="B16" t="s">
        <v>46</v>
      </c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15.75" thickBot="1" x14ac:dyDescent="0.3">
      <c r="A19" s="29"/>
      <c r="B19" s="29"/>
      <c r="C19" s="29"/>
      <c r="D19" s="29"/>
      <c r="E19" s="29"/>
      <c r="F19" s="29"/>
      <c r="G19" s="29"/>
      <c r="H19" s="29"/>
    </row>
    <row r="20" spans="1:10" ht="15.75" thickBot="1" x14ac:dyDescent="0.3">
      <c r="A20" t="s">
        <v>25</v>
      </c>
      <c r="B20" s="54">
        <v>20</v>
      </c>
      <c r="C20" s="5" t="s">
        <v>20</v>
      </c>
    </row>
    <row r="21" spans="1:10" ht="15.75" thickBot="1" x14ac:dyDescent="0.3">
      <c r="A21" t="s">
        <v>30</v>
      </c>
      <c r="B21" s="54">
        <v>12</v>
      </c>
      <c r="C21" s="5"/>
      <c r="D21" t="s">
        <v>31</v>
      </c>
    </row>
    <row r="22" spans="1:10" x14ac:dyDescent="0.25">
      <c r="A22" s="3"/>
    </row>
    <row r="24" spans="1:10" ht="30" x14ac:dyDescent="0.25">
      <c r="B24" s="21" t="s">
        <v>0</v>
      </c>
      <c r="C24" s="22"/>
      <c r="D24" s="23" t="s">
        <v>1</v>
      </c>
      <c r="E24" s="24"/>
      <c r="F24" s="4"/>
      <c r="G24" s="46" t="s">
        <v>24</v>
      </c>
      <c r="H24" s="48" t="s">
        <v>36</v>
      </c>
      <c r="I24" s="49">
        <f>B21</f>
        <v>12</v>
      </c>
      <c r="J24" s="50" t="s">
        <v>35</v>
      </c>
    </row>
    <row r="25" spans="1:10" x14ac:dyDescent="0.25">
      <c r="A25" s="2" t="s">
        <v>2</v>
      </c>
      <c r="B25" s="9" t="s">
        <v>16</v>
      </c>
      <c r="C25" s="15"/>
      <c r="D25" s="20" t="s">
        <v>22</v>
      </c>
      <c r="E25" s="18">
        <f>$B$20</f>
        <v>20</v>
      </c>
      <c r="F25" s="19" t="s">
        <v>20</v>
      </c>
      <c r="G25" s="6">
        <f>B20-SUM(G26:G31)</f>
        <v>10.9</v>
      </c>
      <c r="H25" s="47">
        <f>$B$21*G25</f>
        <v>130.80000000000001</v>
      </c>
      <c r="I25" s="47"/>
      <c r="J25" s="47"/>
    </row>
    <row r="26" spans="1:10" x14ac:dyDescent="0.25">
      <c r="A26" s="1" t="s">
        <v>3</v>
      </c>
      <c r="B26" s="11">
        <v>5</v>
      </c>
      <c r="C26" s="12" t="s">
        <v>17</v>
      </c>
      <c r="D26" s="13">
        <v>1</v>
      </c>
      <c r="E26" s="17" t="s">
        <v>17</v>
      </c>
      <c r="F26" s="16"/>
      <c r="G26" s="6">
        <f>D26*$B$20/B26</f>
        <v>4</v>
      </c>
      <c r="H26" s="45">
        <f>$B$21*G26</f>
        <v>48</v>
      </c>
      <c r="I26" s="45"/>
      <c r="J26" s="45"/>
    </row>
    <row r="27" spans="1:10" x14ac:dyDescent="0.25">
      <c r="A27" s="1" t="s">
        <v>4</v>
      </c>
      <c r="B27" s="11">
        <v>25</v>
      </c>
      <c r="C27" s="12" t="s">
        <v>18</v>
      </c>
      <c r="D27" s="11">
        <v>1.25</v>
      </c>
      <c r="E27" s="15" t="s">
        <v>18</v>
      </c>
      <c r="F27" s="10"/>
      <c r="G27" s="6">
        <f>D27*$B$20/B27</f>
        <v>1</v>
      </c>
      <c r="H27" s="45">
        <f>$B$21*G27</f>
        <v>12</v>
      </c>
      <c r="I27" s="45"/>
      <c r="J27" s="45"/>
    </row>
    <row r="28" spans="1:10" x14ac:dyDescent="0.25">
      <c r="A28" s="1" t="s">
        <v>23</v>
      </c>
      <c r="B28" s="11">
        <v>10</v>
      </c>
      <c r="C28" s="12" t="s">
        <v>18</v>
      </c>
      <c r="D28" s="11">
        <v>0.8</v>
      </c>
      <c r="E28" s="15" t="s">
        <v>18</v>
      </c>
      <c r="F28" s="10"/>
      <c r="G28" s="6">
        <f>D28*$B$20/B28</f>
        <v>1.6</v>
      </c>
      <c r="H28" s="45">
        <f>$B$21*G28</f>
        <v>19.200000000000003</v>
      </c>
      <c r="I28" s="45"/>
      <c r="J28" s="45"/>
    </row>
    <row r="29" spans="1:10" x14ac:dyDescent="0.25">
      <c r="A29" s="1" t="s">
        <v>6</v>
      </c>
      <c r="B29" s="11">
        <v>10</v>
      </c>
      <c r="C29" s="12" t="s">
        <v>19</v>
      </c>
      <c r="D29" s="11">
        <v>0.5</v>
      </c>
      <c r="E29" s="15" t="s">
        <v>19</v>
      </c>
      <c r="F29" s="10"/>
      <c r="G29" s="6">
        <f>D29*$B$20/B29</f>
        <v>1</v>
      </c>
      <c r="H29" s="45">
        <f>$B$21*G29</f>
        <v>12</v>
      </c>
      <c r="I29" s="45"/>
      <c r="J29" s="45"/>
    </row>
    <row r="30" spans="1:10" x14ac:dyDescent="0.25">
      <c r="A30" s="7" t="s">
        <v>5</v>
      </c>
      <c r="B30" s="13">
        <v>10</v>
      </c>
      <c r="C30" s="14" t="s">
        <v>19</v>
      </c>
      <c r="D30" s="13">
        <v>0.5</v>
      </c>
      <c r="E30" s="15" t="s">
        <v>19</v>
      </c>
      <c r="F30" s="10"/>
      <c r="G30" s="6">
        <f>D30*$B$20/B30</f>
        <v>1</v>
      </c>
      <c r="H30" s="45">
        <f>$B$21*G30</f>
        <v>12</v>
      </c>
      <c r="I30" s="45"/>
      <c r="J30" s="45"/>
    </row>
    <row r="31" spans="1:10" x14ac:dyDescent="0.25">
      <c r="A31" s="7" t="s">
        <v>7</v>
      </c>
      <c r="B31" s="13">
        <v>5</v>
      </c>
      <c r="C31" s="14" t="s">
        <v>21</v>
      </c>
      <c r="D31" s="13">
        <v>0.125</v>
      </c>
      <c r="E31" s="15" t="s">
        <v>21</v>
      </c>
      <c r="F31" s="10"/>
      <c r="G31" s="6">
        <f>D31*$B$20/B31</f>
        <v>0.5</v>
      </c>
      <c r="H31" s="45">
        <f>$B$21*G31</f>
        <v>6</v>
      </c>
      <c r="I31" s="45"/>
      <c r="J31" s="45"/>
    </row>
    <row r="33" spans="1:13" x14ac:dyDescent="0.25">
      <c r="A33" s="26" t="s">
        <v>37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3" ht="15.75" thickBot="1" x14ac:dyDescent="0.3">
      <c r="A34" s="3"/>
    </row>
    <row r="35" spans="1:13" ht="15.75" thickBot="1" x14ac:dyDescent="0.3">
      <c r="A35" t="s">
        <v>27</v>
      </c>
      <c r="B35" s="53">
        <v>400</v>
      </c>
      <c r="C35" s="5" t="s">
        <v>26</v>
      </c>
    </row>
    <row r="36" spans="1:13" ht="15.75" thickBot="1" x14ac:dyDescent="0.3">
      <c r="A36" s="25" t="s">
        <v>29</v>
      </c>
      <c r="B36" s="54">
        <v>57</v>
      </c>
      <c r="C36" s="5" t="s">
        <v>28</v>
      </c>
      <c r="D36" t="s">
        <v>32</v>
      </c>
    </row>
    <row r="37" spans="1:13" x14ac:dyDescent="0.25">
      <c r="A37" s="25" t="s">
        <v>33</v>
      </c>
      <c r="B37" s="30">
        <v>60</v>
      </c>
      <c r="C37" s="5" t="s">
        <v>34</v>
      </c>
    </row>
    <row r="38" spans="1:13" x14ac:dyDescent="0.25">
      <c r="A38" s="25"/>
      <c r="B38" s="5"/>
      <c r="C38" s="5"/>
    </row>
    <row r="40" spans="1:13" x14ac:dyDescent="0.25">
      <c r="B40" s="31" t="s">
        <v>9</v>
      </c>
      <c r="C40" s="32" t="s">
        <v>10</v>
      </c>
      <c r="D40" s="32"/>
      <c r="E40" s="33"/>
      <c r="F40" s="33"/>
      <c r="G40" s="5"/>
    </row>
    <row r="41" spans="1:13" x14ac:dyDescent="0.25">
      <c r="B41" s="31" t="s">
        <v>9</v>
      </c>
      <c r="C41" s="34" t="s">
        <v>11</v>
      </c>
      <c r="D41" s="35"/>
      <c r="E41" s="36" t="s">
        <v>15</v>
      </c>
      <c r="F41" s="37"/>
      <c r="G41" s="5"/>
    </row>
    <row r="42" spans="1:13" x14ac:dyDescent="0.25">
      <c r="B42" s="31" t="str">
        <f>CONCATENATE($B$36,"°C")</f>
        <v>57°C</v>
      </c>
      <c r="C42" s="38" t="s">
        <v>11</v>
      </c>
      <c r="D42" s="38"/>
      <c r="E42" s="39"/>
      <c r="F42" s="40"/>
      <c r="G42" s="5"/>
    </row>
    <row r="43" spans="1:13" x14ac:dyDescent="0.25">
      <c r="B43" s="31" t="s">
        <v>12</v>
      </c>
      <c r="C43" s="41" t="str">
        <f>CONCATENATE(ROUNDDOWN($B$35/1000*$B$37/60,0)," min ",ROUND(($B$35/1000*$B$37/60-ROUNDDOWN($B$35/1000*$B$37/60,0))*60,0)," sec")</f>
        <v>0 min 24 sec</v>
      </c>
      <c r="D43" s="42"/>
      <c r="E43" s="43"/>
      <c r="F43" s="44"/>
      <c r="G43" s="5"/>
      <c r="I43" s="8"/>
      <c r="J43" s="8"/>
      <c r="K43" s="5"/>
      <c r="L43" s="28"/>
      <c r="M43" s="28"/>
    </row>
    <row r="44" spans="1:13" x14ac:dyDescent="0.25">
      <c r="B44" s="31" t="s">
        <v>12</v>
      </c>
      <c r="C44" s="32" t="s">
        <v>10</v>
      </c>
      <c r="D44" s="32"/>
      <c r="E44" s="33"/>
      <c r="F44" s="33"/>
      <c r="G44" s="5"/>
    </row>
    <row r="45" spans="1:13" x14ac:dyDescent="0.25">
      <c r="B45" s="31" t="s">
        <v>13</v>
      </c>
      <c r="C45" s="32" t="s">
        <v>14</v>
      </c>
      <c r="D45" s="32"/>
      <c r="E45" s="33"/>
      <c r="F45" s="33"/>
      <c r="G45" s="5"/>
    </row>
    <row r="46" spans="1:13" x14ac:dyDescent="0.25">
      <c r="B46" s="5"/>
      <c r="C46" s="5"/>
      <c r="D46" s="5"/>
      <c r="E46" s="5"/>
      <c r="F46" s="5"/>
      <c r="G46" s="5"/>
    </row>
  </sheetData>
  <sheetProtection sheet="1" objects="1" scenarios="1"/>
  <mergeCells count="28">
    <mergeCell ref="A6:J6"/>
    <mergeCell ref="A1:J1"/>
    <mergeCell ref="C44:D44"/>
    <mergeCell ref="C45:D45"/>
    <mergeCell ref="L43:M43"/>
    <mergeCell ref="H25:J25"/>
    <mergeCell ref="H26:J26"/>
    <mergeCell ref="H27:J27"/>
    <mergeCell ref="H28:J28"/>
    <mergeCell ref="H29:J29"/>
    <mergeCell ref="H30:J30"/>
    <mergeCell ref="H31:J31"/>
    <mergeCell ref="A33:J33"/>
    <mergeCell ref="D24:F24"/>
    <mergeCell ref="E41:F43"/>
    <mergeCell ref="C43:D43"/>
    <mergeCell ref="C42:D42"/>
    <mergeCell ref="C41:D41"/>
    <mergeCell ref="C40:D40"/>
    <mergeCell ref="A18:J18"/>
    <mergeCell ref="B24:C24"/>
    <mergeCell ref="B25:C25"/>
    <mergeCell ref="E26:F26"/>
    <mergeCell ref="E27:F27"/>
    <mergeCell ref="E28:F28"/>
    <mergeCell ref="E29:F29"/>
    <mergeCell ref="E30:F30"/>
    <mergeCell ref="E31:F3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Langlands-Perry</dc:creator>
  <cp:lastModifiedBy>Anais Pitarch</cp:lastModifiedBy>
  <dcterms:created xsi:type="dcterms:W3CDTF">2021-02-18T12:40:06Z</dcterms:created>
  <dcterms:modified xsi:type="dcterms:W3CDTF">2021-02-18T16:51:44Z</dcterms:modified>
</cp:coreProperties>
</file>